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Georgia"/>
      <b val="1"/>
      <color rgb="00B81C1C"/>
      <sz val="20"/>
    </font>
    <font>
      <name val="Calibri"/>
      <i val="1"/>
      <color rgb="004A4A46"/>
      <sz val="11"/>
    </font>
    <font>
      <name val="Calibri"/>
      <b val="1"/>
      <color rgb="00FFFFFF"/>
      <sz val="12"/>
    </font>
    <font>
      <name val="Calibri"/>
      <sz val="12"/>
    </font>
    <font>
      <name val="Calibri"/>
      <b val="1"/>
      <sz val="12"/>
    </font>
    <font>
      <name val="Georgia"/>
      <b val="1"/>
      <color rgb="00B81C1C"/>
      <sz val="14"/>
    </font>
  </fonts>
  <fills count="4">
    <fill>
      <patternFill/>
    </fill>
    <fill>
      <patternFill patternType="gray125"/>
    </fill>
    <fill>
      <patternFill patternType="solid">
        <fgColor rgb="001A1A1A"/>
      </patternFill>
    </fill>
    <fill>
      <patternFill patternType="solid">
        <fgColor rgb="00FFF7E0"/>
      </patternFill>
    </fill>
  </fills>
  <borders count="9">
    <border>
      <left/>
      <right/>
      <top/>
      <bottom/>
      <diagonal/>
    </border>
    <border>
      <left style="thin">
        <color rgb="00D5CFC6"/>
      </left>
      <right style="thin">
        <color rgb="00D5CFC6"/>
      </right>
      <top style="thin">
        <color rgb="00D5CFC6"/>
      </top>
      <bottom style="thin">
        <color rgb="00D5CFC6"/>
      </bottom>
    </border>
    <border>
      <left/>
      <right/>
      <top style="thin">
        <color rgb="00D5CFC6"/>
      </top>
      <bottom/>
      <diagonal/>
    </border>
    <border>
      <left style="thin">
        <color rgb="00D5CFC6"/>
      </left>
      <right/>
      <top/>
      <bottom/>
      <diagonal/>
    </border>
    <border>
      <left/>
      <right style="thin">
        <color rgb="00D5CFC6"/>
      </right>
      <top style="thin">
        <color rgb="00D5CFC6"/>
      </top>
      <bottom/>
      <diagonal/>
    </border>
    <border>
      <left/>
      <right style="thin">
        <color rgb="00D5CFC6"/>
      </right>
      <top/>
      <bottom/>
      <diagonal/>
    </border>
    <border>
      <left style="thin">
        <color rgb="00D5CFC6"/>
      </left>
      <right/>
      <top/>
      <bottom style="thin">
        <color rgb="00D5CFC6"/>
      </bottom>
      <diagonal/>
    </border>
    <border>
      <left/>
      <right/>
      <top/>
      <bottom style="thin">
        <color rgb="00D5CFC6"/>
      </bottom>
      <diagonal/>
    </border>
    <border>
      <left/>
      <right style="thin">
        <color rgb="00D5CFC6"/>
      </right>
      <top/>
      <bottom style="thin">
        <color rgb="00D5CFC6"/>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3" fontId="4" fillId="3" borderId="1" applyAlignment="1" pivotButton="0" quotePrefix="0" xfId="0">
      <alignment vertical="top" wrapText="1"/>
    </xf>
    <xf numFmtId="3" fontId="4" fillId="0" borderId="1" applyAlignment="1" pivotButton="0" quotePrefix="0" xfId="0">
      <alignment vertical="top" wrapText="1"/>
    </xf>
    <xf numFmtId="3" fontId="5" fillId="0" borderId="1" applyAlignment="1" pivotButton="0" quotePrefix="0" xfId="0">
      <alignment vertical="top" wrapText="1"/>
    </xf>
    <xf numFmtId="1" fontId="4" fillId="3" borderId="1" applyAlignment="1" pivotButton="0" quotePrefix="0" xfId="0">
      <alignment vertical="top" wrapText="1"/>
    </xf>
    <xf numFmtId="1" fontId="4" fillId="0" borderId="1" applyAlignment="1" pivotButton="0" quotePrefix="0" xfId="0">
      <alignment vertical="top" wrapText="1"/>
    </xf>
    <xf numFmtId="0" fontId="5" fillId="0" borderId="1" applyAlignment="1" pivotButton="0" quotePrefix="0" xfId="0">
      <alignment vertical="top" wrapText="1"/>
    </xf>
    <xf numFmtId="3" fontId="6" fillId="0" borderId="1" applyAlignment="1" pivotButton="0" quotePrefix="0" xfId="0">
      <alignment vertical="top" wrapText="1"/>
    </xf>
    <xf numFmtId="0" fontId="0" fillId="0" borderId="2"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9" fontId="4" fillId="3" borderId="1" applyAlignment="1" pivotButton="0" quotePrefix="0" xfId="0">
      <alignment vertical="top" wrapText="1"/>
    </xf>
  </cellXfs>
  <cellStyles count="1">
    <cellStyle name="Normal" xfId="0" builtinId="0" hidden="0"/>
  </cellStyles>
  <dxfs count="1">
    <dxf>
      <font>
        <b val="1"/>
        <color rgb="00B81C1C"/>
      </font>
      <fill>
        <patternFill patternType="solid">
          <fgColor rgb="00F3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B81C1C"/>
    <outlinePr summaryBelow="1" summaryRight="1"/>
    <pageSetUpPr/>
  </sheetPr>
  <dimension ref="A1:N25"/>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4" customWidth="1" min="14" max="14"/>
  </cols>
  <sheetData>
    <row r="1">
      <c r="A1" s="1" t="inlineStr">
        <is>
          <t>Flujo de caja a 12 meses</t>
        </is>
      </c>
    </row>
    <row r="2">
      <c r="A2" s="2" t="inlineStr">
        <is>
          <t>Llena las celdas amarillas. La fila de saldo te dice mes por mes si te alcanza. Si sale en rojo, ahí necesitas anticipo, factoraje o crédito.</t>
        </is>
      </c>
    </row>
    <row r="4" ht="30" customHeight="1">
      <c r="A4" s="3" t="inlineStr">
        <is>
          <t>Concepto</t>
        </is>
      </c>
      <c r="B4" s="3" t="inlineStr">
        <is>
          <t>Mes 1</t>
        </is>
      </c>
      <c r="C4" s="3" t="inlineStr">
        <is>
          <t>Mes 2</t>
        </is>
      </c>
      <c r="D4" s="3" t="inlineStr">
        <is>
          <t>Mes 3</t>
        </is>
      </c>
      <c r="E4" s="3" t="inlineStr">
        <is>
          <t>Mes 4</t>
        </is>
      </c>
      <c r="F4" s="3" t="inlineStr">
        <is>
          <t>Mes 5</t>
        </is>
      </c>
      <c r="G4" s="3" t="inlineStr">
        <is>
          <t>Mes 6</t>
        </is>
      </c>
      <c r="H4" s="3" t="inlineStr">
        <is>
          <t>Mes 7</t>
        </is>
      </c>
      <c r="I4" s="3" t="inlineStr">
        <is>
          <t>Mes 8</t>
        </is>
      </c>
      <c r="J4" s="3" t="inlineStr">
        <is>
          <t>Mes 9</t>
        </is>
      </c>
      <c r="K4" s="3" t="inlineStr">
        <is>
          <t>Mes 10</t>
        </is>
      </c>
      <c r="L4" s="3" t="inlineStr">
        <is>
          <t>Mes 11</t>
        </is>
      </c>
      <c r="M4" s="3" t="inlineStr">
        <is>
          <t>Mes 12</t>
        </is>
      </c>
      <c r="N4" s="3" t="inlineStr">
        <is>
          <t>Total</t>
        </is>
      </c>
    </row>
    <row r="5">
      <c r="A5" s="4" t="inlineStr">
        <is>
          <t>Saldo inicial de caja</t>
        </is>
      </c>
      <c r="B5" s="5" t="n">
        <v>10000</v>
      </c>
      <c r="C5" s="6">
        <f>B17</f>
        <v/>
      </c>
      <c r="D5" s="6">
        <f>C17</f>
        <v/>
      </c>
      <c r="E5" s="6">
        <f>D17</f>
        <v/>
      </c>
      <c r="F5" s="6">
        <f>E17</f>
        <v/>
      </c>
      <c r="G5" s="6">
        <f>F17</f>
        <v/>
      </c>
      <c r="H5" s="6">
        <f>G17</f>
        <v/>
      </c>
      <c r="I5" s="6">
        <f>H17</f>
        <v/>
      </c>
      <c r="J5" s="6">
        <f>I17</f>
        <v/>
      </c>
      <c r="K5" s="6">
        <f>J17</f>
        <v/>
      </c>
      <c r="L5" s="6">
        <f>K17</f>
        <v/>
      </c>
      <c r="M5" s="6">
        <f>L17</f>
        <v/>
      </c>
    </row>
    <row r="6">
      <c r="A6" s="4" t="inlineStr">
        <is>
          <t>Ventas facturadas</t>
        </is>
      </c>
      <c r="B6" s="5" t="n">
        <v>0</v>
      </c>
      <c r="C6" s="5" t="n">
        <v>0</v>
      </c>
      <c r="D6" s="5" t="n">
        <v>15000</v>
      </c>
      <c r="E6" s="5" t="n">
        <v>15000</v>
      </c>
      <c r="F6" s="5" t="n">
        <v>15000</v>
      </c>
      <c r="G6" s="5" t="n">
        <v>15000</v>
      </c>
      <c r="H6" s="5" t="n">
        <v>15000</v>
      </c>
      <c r="I6" s="5" t="n">
        <v>15000</v>
      </c>
      <c r="J6" s="5" t="n">
        <v>15000</v>
      </c>
      <c r="K6" s="5" t="n">
        <v>15000</v>
      </c>
      <c r="L6" s="5" t="n">
        <v>15000</v>
      </c>
      <c r="M6" s="5" t="n">
        <v>15000</v>
      </c>
      <c r="N6" s="7">
        <f>SUM(B6:M6)</f>
        <v/>
      </c>
    </row>
    <row r="7">
      <c r="A7" s="4" t="inlineStr">
        <is>
          <t>Anticipos recibidos</t>
        </is>
      </c>
      <c r="B7" s="5" t="n">
        <v>3000</v>
      </c>
      <c r="C7" s="5" t="n">
        <v>3000</v>
      </c>
      <c r="D7" s="5" t="n">
        <v>3000</v>
      </c>
      <c r="E7" s="5" t="n">
        <v>3000</v>
      </c>
      <c r="F7" s="5" t="n">
        <v>3000</v>
      </c>
      <c r="G7" s="5" t="n">
        <v>3000</v>
      </c>
      <c r="H7" s="5" t="n">
        <v>3000</v>
      </c>
      <c r="I7" s="5" t="n">
        <v>3000</v>
      </c>
      <c r="J7" s="5" t="n">
        <v>3000</v>
      </c>
      <c r="K7" s="5" t="n">
        <v>3000</v>
      </c>
      <c r="L7" s="5" t="n">
        <v>0</v>
      </c>
      <c r="M7" s="5" t="n">
        <v>0</v>
      </c>
      <c r="N7" s="7">
        <f>SUM(B7:M7)</f>
        <v/>
      </c>
    </row>
    <row r="8">
      <c r="A8" s="4" t="inlineStr">
        <is>
          <t>Días de cobro del cliente</t>
        </is>
      </c>
      <c r="B8" s="8" t="n">
        <v>90</v>
      </c>
      <c r="C8" s="9">
        <f>$B$8</f>
        <v/>
      </c>
      <c r="D8" s="9">
        <f>$B$8</f>
        <v/>
      </c>
      <c r="E8" s="9">
        <f>$B$8</f>
        <v/>
      </c>
      <c r="F8" s="9">
        <f>$B$8</f>
        <v/>
      </c>
      <c r="G8" s="9">
        <f>$B$8</f>
        <v/>
      </c>
      <c r="H8" s="9">
        <f>$B$8</f>
        <v/>
      </c>
      <c r="I8" s="9">
        <f>$B$8</f>
        <v/>
      </c>
      <c r="J8" s="9">
        <f>$B$8</f>
        <v/>
      </c>
      <c r="K8" s="9">
        <f>$B$8</f>
        <v/>
      </c>
      <c r="L8" s="9">
        <f>$B$8</f>
        <v/>
      </c>
      <c r="M8" s="9">
        <f>$B$8</f>
        <v/>
      </c>
    </row>
    <row r="9">
      <c r="A9" s="10" t="inlineStr">
        <is>
          <t>Cobros</t>
        </is>
      </c>
      <c r="B9" s="6">
        <f>IF(ROUND(B$8/30,0)=0,B6*(1-$B$25),0)</f>
        <v/>
      </c>
      <c r="C9" s="6">
        <f>IF(ROUND(B$8/30,0)=1,B6*(1-$B$25),0)+IF(ROUND(C$8/30,0)=0,C6*(1-$B$25),0)</f>
        <v/>
      </c>
      <c r="D9" s="6">
        <f>IF(ROUND(B$8/30,0)=2,B6*(1-$B$25),0)+IF(ROUND(C$8/30,0)=1,C6*(1-$B$25),0)+IF(ROUND(D$8/30,0)=0,D6*(1-$B$25),0)</f>
        <v/>
      </c>
      <c r="E9" s="6">
        <f>IF(ROUND(B$8/30,0)=3,B6*(1-$B$25),0)+IF(ROUND(C$8/30,0)=2,C6*(1-$B$25),0)+IF(ROUND(D$8/30,0)=1,D6*(1-$B$25),0)+IF(ROUND(E$8/30,0)=0,E6*(1-$B$25),0)</f>
        <v/>
      </c>
      <c r="F9" s="6">
        <f>IF(ROUND(B$8/30,0)=4,B6*(1-$B$25),0)+IF(ROUND(C$8/30,0)=3,C6*(1-$B$25),0)+IF(ROUND(D$8/30,0)=2,D6*(1-$B$25),0)+IF(ROUND(E$8/30,0)=1,E6*(1-$B$25),0)+IF(ROUND(F$8/30,0)=0,F6*(1-$B$25),0)</f>
        <v/>
      </c>
      <c r="G9" s="6">
        <f>IF(ROUND(B$8/30,0)=5,B6*(1-$B$25),0)+IF(ROUND(C$8/30,0)=4,C6*(1-$B$25),0)+IF(ROUND(D$8/30,0)=3,D6*(1-$B$25),0)+IF(ROUND(E$8/30,0)=2,E6*(1-$B$25),0)+IF(ROUND(F$8/30,0)=1,F6*(1-$B$25),0)+IF(ROUND(G$8/30,0)=0,G6*(1-$B$25),0)</f>
        <v/>
      </c>
      <c r="H9" s="6">
        <f>IF(ROUND(B$8/30,0)=6,B6*(1-$B$25),0)+IF(ROUND(C$8/30,0)=5,C6*(1-$B$25),0)+IF(ROUND(D$8/30,0)=4,D6*(1-$B$25),0)+IF(ROUND(E$8/30,0)=3,E6*(1-$B$25),0)+IF(ROUND(F$8/30,0)=2,F6*(1-$B$25),0)+IF(ROUND(G$8/30,0)=1,G6*(1-$B$25),0)+IF(ROUND(H$8/30,0)=0,H6*(1-$B$25),0)</f>
        <v/>
      </c>
      <c r="I9" s="6">
        <f>IF(ROUND(B$8/30,0)=7,B6*(1-$B$25),0)+IF(ROUND(C$8/30,0)=6,C6*(1-$B$25),0)+IF(ROUND(D$8/30,0)=5,D6*(1-$B$25),0)+IF(ROUND(E$8/30,0)=4,E6*(1-$B$25),0)+IF(ROUND(F$8/30,0)=3,F6*(1-$B$25),0)+IF(ROUND(G$8/30,0)=2,G6*(1-$B$25),0)+IF(ROUND(H$8/30,0)=1,H6*(1-$B$25),0)+IF(ROUND(I$8/30,0)=0,I6*(1-$B$25),0)</f>
        <v/>
      </c>
      <c r="J9" s="6">
        <f>IF(ROUND(B$8/30,0)=8,B6*(1-$B$25),0)+IF(ROUND(C$8/30,0)=7,C6*(1-$B$25),0)+IF(ROUND(D$8/30,0)=6,D6*(1-$B$25),0)+IF(ROUND(E$8/30,0)=5,E6*(1-$B$25),0)+IF(ROUND(F$8/30,0)=4,F6*(1-$B$25),0)+IF(ROUND(G$8/30,0)=3,G6*(1-$B$25),0)+IF(ROUND(H$8/30,0)=2,H6*(1-$B$25),0)+IF(ROUND(I$8/30,0)=1,I6*(1-$B$25),0)+IF(ROUND(J$8/30,0)=0,J6*(1-$B$25),0)</f>
        <v/>
      </c>
      <c r="K9" s="6">
        <f>IF(ROUND(B$8/30,0)=9,B6*(1-$B$25),0)+IF(ROUND(C$8/30,0)=8,C6*(1-$B$25),0)+IF(ROUND(D$8/30,0)=7,D6*(1-$B$25),0)+IF(ROUND(E$8/30,0)=6,E6*(1-$B$25),0)+IF(ROUND(F$8/30,0)=5,F6*(1-$B$25),0)+IF(ROUND(G$8/30,0)=4,G6*(1-$B$25),0)+IF(ROUND(H$8/30,0)=3,H6*(1-$B$25),0)+IF(ROUND(I$8/30,0)=2,I6*(1-$B$25),0)+IF(ROUND(J$8/30,0)=1,J6*(1-$B$25),0)+IF(ROUND(K$8/30,0)=0,K6*(1-$B$25),0)</f>
        <v/>
      </c>
      <c r="L9" s="6">
        <f>IF(ROUND(B$8/30,0)=10,B6*(1-$B$25),0)+IF(ROUND(C$8/30,0)=9,C6*(1-$B$25),0)+IF(ROUND(D$8/30,0)=8,D6*(1-$B$25),0)+IF(ROUND(E$8/30,0)=7,E6*(1-$B$25),0)+IF(ROUND(F$8/30,0)=6,F6*(1-$B$25),0)+IF(ROUND(G$8/30,0)=5,G6*(1-$B$25),0)+IF(ROUND(H$8/30,0)=4,H6*(1-$B$25),0)+IF(ROUND(I$8/30,0)=3,I6*(1-$B$25),0)+IF(ROUND(J$8/30,0)=2,J6*(1-$B$25),0)+IF(ROUND(K$8/30,0)=1,K6*(1-$B$25),0)+IF(ROUND(L$8/30,0)=0,L6*(1-$B$25),0)</f>
        <v/>
      </c>
      <c r="M9" s="6">
        <f>IF(ROUND(B$8/30,0)=11,B6*(1-$B$25),0)+IF(ROUND(C$8/30,0)=10,C6*(1-$B$25),0)+IF(ROUND(D$8/30,0)=9,D6*(1-$B$25),0)+IF(ROUND(E$8/30,0)=8,E6*(1-$B$25),0)+IF(ROUND(F$8/30,0)=7,F6*(1-$B$25),0)+IF(ROUND(G$8/30,0)=6,G6*(1-$B$25),0)+IF(ROUND(H$8/30,0)=5,H6*(1-$B$25),0)+IF(ROUND(I$8/30,0)=4,I6*(1-$B$25),0)+IF(ROUND(J$8/30,0)=3,J6*(1-$B$25),0)+IF(ROUND(K$8/30,0)=2,K6*(1-$B$25),0)+IF(ROUND(L$8/30,0)=1,L6*(1-$B$25),0)+IF(ROUND(M$8/30,0)=0,M6*(1-$B$25),0)</f>
        <v/>
      </c>
      <c r="N9" s="7">
        <f>SUM(B9:M9)</f>
        <v/>
      </c>
    </row>
    <row r="10">
      <c r="A10" s="4" t="inlineStr">
        <is>
          <t>Material</t>
        </is>
      </c>
      <c r="B10" s="5" t="n">
        <v>2500</v>
      </c>
      <c r="C10" s="5" t="n">
        <v>2500</v>
      </c>
      <c r="D10" s="5" t="n">
        <v>2500</v>
      </c>
      <c r="E10" s="5" t="n">
        <v>2500</v>
      </c>
      <c r="F10" s="5" t="n">
        <v>2500</v>
      </c>
      <c r="G10" s="5" t="n">
        <v>2500</v>
      </c>
      <c r="H10" s="5" t="n">
        <v>2500</v>
      </c>
      <c r="I10" s="5" t="n">
        <v>2500</v>
      </c>
      <c r="J10" s="5" t="n">
        <v>2500</v>
      </c>
      <c r="K10" s="5" t="n">
        <v>2500</v>
      </c>
      <c r="L10" s="5" t="n">
        <v>2500</v>
      </c>
      <c r="M10" s="5" t="n">
        <v>2500</v>
      </c>
      <c r="N10" s="7">
        <f>SUM(B10:M10)</f>
        <v/>
      </c>
    </row>
    <row r="11">
      <c r="A11" s="4" t="inlineStr">
        <is>
          <t>Nómina</t>
        </is>
      </c>
      <c r="B11" s="5" t="n">
        <v>2500</v>
      </c>
      <c r="C11" s="5" t="n">
        <v>2500</v>
      </c>
      <c r="D11" s="5" t="n">
        <v>2500</v>
      </c>
      <c r="E11" s="5" t="n">
        <v>2500</v>
      </c>
      <c r="F11" s="5" t="n">
        <v>2500</v>
      </c>
      <c r="G11" s="5" t="n">
        <v>2500</v>
      </c>
      <c r="H11" s="5" t="n">
        <v>2500</v>
      </c>
      <c r="I11" s="5" t="n">
        <v>2500</v>
      </c>
      <c r="J11" s="5" t="n">
        <v>2500</v>
      </c>
      <c r="K11" s="5" t="n">
        <v>2500</v>
      </c>
      <c r="L11" s="5" t="n">
        <v>2500</v>
      </c>
      <c r="M11" s="5" t="n">
        <v>2500</v>
      </c>
      <c r="N11" s="7">
        <f>SUM(B11:M11)</f>
        <v/>
      </c>
    </row>
    <row r="12">
      <c r="A12" s="4" t="inlineStr">
        <is>
          <t>Procesos externos</t>
        </is>
      </c>
      <c r="B12" s="5" t="n">
        <v>500</v>
      </c>
      <c r="C12" s="5" t="n">
        <v>500</v>
      </c>
      <c r="D12" s="5" t="n">
        <v>500</v>
      </c>
      <c r="E12" s="5" t="n">
        <v>500</v>
      </c>
      <c r="F12" s="5" t="n">
        <v>500</v>
      </c>
      <c r="G12" s="5" t="n">
        <v>500</v>
      </c>
      <c r="H12" s="5" t="n">
        <v>500</v>
      </c>
      <c r="I12" s="5" t="n">
        <v>500</v>
      </c>
      <c r="J12" s="5" t="n">
        <v>500</v>
      </c>
      <c r="K12" s="5" t="n">
        <v>500</v>
      </c>
      <c r="L12" s="5" t="n">
        <v>500</v>
      </c>
      <c r="M12" s="5" t="n">
        <v>500</v>
      </c>
      <c r="N12" s="7">
        <f>SUM(B12:M12)</f>
        <v/>
      </c>
    </row>
    <row r="13">
      <c r="A13" s="4" t="inlineStr">
        <is>
          <t>Renta, energía y servicios</t>
        </is>
      </c>
      <c r="B13" s="5" t="n">
        <v>1200</v>
      </c>
      <c r="C13" s="5" t="n">
        <v>1200</v>
      </c>
      <c r="D13" s="5" t="n">
        <v>1200</v>
      </c>
      <c r="E13" s="5" t="n">
        <v>1200</v>
      </c>
      <c r="F13" s="5" t="n">
        <v>1200</v>
      </c>
      <c r="G13" s="5" t="n">
        <v>1200</v>
      </c>
      <c r="H13" s="5" t="n">
        <v>1200</v>
      </c>
      <c r="I13" s="5" t="n">
        <v>1200</v>
      </c>
      <c r="J13" s="5" t="n">
        <v>1200</v>
      </c>
      <c r="K13" s="5" t="n">
        <v>1200</v>
      </c>
      <c r="L13" s="5" t="n">
        <v>1200</v>
      </c>
      <c r="M13" s="5" t="n">
        <v>1200</v>
      </c>
      <c r="N13" s="7">
        <f>SUM(B13:M13)</f>
        <v/>
      </c>
    </row>
    <row r="14">
      <c r="A14" s="4" t="inlineStr">
        <is>
          <t>Otros gastos</t>
        </is>
      </c>
      <c r="B14" s="5" t="n">
        <v>300</v>
      </c>
      <c r="C14" s="5" t="n">
        <v>300</v>
      </c>
      <c r="D14" s="5" t="n">
        <v>300</v>
      </c>
      <c r="E14" s="5" t="n">
        <v>300</v>
      </c>
      <c r="F14" s="5" t="n">
        <v>300</v>
      </c>
      <c r="G14" s="5" t="n">
        <v>300</v>
      </c>
      <c r="H14" s="5" t="n">
        <v>300</v>
      </c>
      <c r="I14" s="5" t="n">
        <v>300</v>
      </c>
      <c r="J14" s="5" t="n">
        <v>300</v>
      </c>
      <c r="K14" s="5" t="n">
        <v>300</v>
      </c>
      <c r="L14" s="5" t="n">
        <v>300</v>
      </c>
      <c r="M14" s="5" t="n">
        <v>300</v>
      </c>
      <c r="N14" s="7">
        <f>SUM(B14:M14)</f>
        <v/>
      </c>
    </row>
    <row r="15">
      <c r="A15" s="10" t="inlineStr">
        <is>
          <t>Total de salidas</t>
        </is>
      </c>
      <c r="B15" s="6">
        <f>SUM(B10:B14)</f>
        <v/>
      </c>
      <c r="C15" s="6">
        <f>SUM(C10:C14)</f>
        <v/>
      </c>
      <c r="D15" s="6">
        <f>SUM(D10:D14)</f>
        <v/>
      </c>
      <c r="E15" s="6">
        <f>SUM(E10:E14)</f>
        <v/>
      </c>
      <c r="F15" s="6">
        <f>SUM(F10:F14)</f>
        <v/>
      </c>
      <c r="G15" s="6">
        <f>SUM(G10:G14)</f>
        <v/>
      </c>
      <c r="H15" s="6">
        <f>SUM(H10:H14)</f>
        <v/>
      </c>
      <c r="I15" s="6">
        <f>SUM(I10:I14)</f>
        <v/>
      </c>
      <c r="J15" s="6">
        <f>SUM(J10:J14)</f>
        <v/>
      </c>
      <c r="K15" s="6">
        <f>SUM(K10:K14)</f>
        <v/>
      </c>
      <c r="L15" s="6">
        <f>SUM(L10:L14)</f>
        <v/>
      </c>
      <c r="M15" s="6">
        <f>SUM(M10:M14)</f>
        <v/>
      </c>
      <c r="N15" s="7">
        <f>SUM(B15:M15)</f>
        <v/>
      </c>
    </row>
    <row r="16">
      <c r="A16" s="10" t="inlineStr">
        <is>
          <t>Flujo del mes</t>
        </is>
      </c>
      <c r="B16" s="6">
        <f>B7+B9-B15</f>
        <v/>
      </c>
      <c r="C16" s="6">
        <f>C7+C9-C15</f>
        <v/>
      </c>
      <c r="D16" s="6">
        <f>D7+D9-D15</f>
        <v/>
      </c>
      <c r="E16" s="6">
        <f>E7+E9-E15</f>
        <v/>
      </c>
      <c r="F16" s="6">
        <f>F7+F9-F15</f>
        <v/>
      </c>
      <c r="G16" s="6">
        <f>G7+G9-G15</f>
        <v/>
      </c>
      <c r="H16" s="6">
        <f>H7+H9-H15</f>
        <v/>
      </c>
      <c r="I16" s="6">
        <f>I7+I9-I15</f>
        <v/>
      </c>
      <c r="J16" s="6">
        <f>J7+J9-J15</f>
        <v/>
      </c>
      <c r="K16" s="6">
        <f>K7+K9-K15</f>
        <v/>
      </c>
      <c r="L16" s="6">
        <f>L7+L9-L15</f>
        <v/>
      </c>
      <c r="M16" s="6">
        <f>M7+M9-M15</f>
        <v/>
      </c>
      <c r="N16" s="7">
        <f>SUM(B16:M16)</f>
        <v/>
      </c>
    </row>
    <row r="17">
      <c r="A17" s="10" t="inlineStr">
        <is>
          <t>Saldo final de caja</t>
        </is>
      </c>
      <c r="B17" s="7">
        <f>B5+B16</f>
        <v/>
      </c>
      <c r="C17" s="7">
        <f>C5+C16</f>
        <v/>
      </c>
      <c r="D17" s="7">
        <f>D5+D16</f>
        <v/>
      </c>
      <c r="E17" s="7">
        <f>E5+E16</f>
        <v/>
      </c>
      <c r="F17" s="7">
        <f>F5+F16</f>
        <v/>
      </c>
      <c r="G17" s="7">
        <f>G5+G16</f>
        <v/>
      </c>
      <c r="H17" s="7">
        <f>H5+H16</f>
        <v/>
      </c>
      <c r="I17" s="7">
        <f>I5+I16</f>
        <v/>
      </c>
      <c r="J17" s="7">
        <f>J5+J16</f>
        <v/>
      </c>
      <c r="K17" s="7">
        <f>K5+K16</f>
        <v/>
      </c>
      <c r="L17" s="7">
        <f>L5+L16</f>
        <v/>
      </c>
      <c r="M17" s="7">
        <f>M5+M16</f>
        <v/>
      </c>
    </row>
    <row r="19">
      <c r="A19" s="10" t="inlineStr">
        <is>
          <t>Mes de menor saldo (USD)</t>
        </is>
      </c>
      <c r="B19" s="11">
        <f>MIN(B17:M17)</f>
        <v/>
      </c>
    </row>
    <row r="20">
      <c r="A20" s="10" t="inlineStr">
        <is>
          <t>Capital adicional que necesitas</t>
        </is>
      </c>
      <c r="B20" s="11">
        <f>MAX(0,-B19)</f>
        <v/>
      </c>
    </row>
    <row r="22" ht="30" customHeight="1">
      <c r="A22" s="4" t="inlineStr">
        <is>
          <t>Supuesto: cada venta se cobra en el mes que indican los días de cobro, descontando el anticipo de la celda B25, que se anota como cobro en la fila de anticipos cuando lo recibes. Ajusta las celdas amarillas a tu caso.</t>
        </is>
      </c>
      <c r="B22" s="12" t="n"/>
      <c r="C22" s="12" t="n"/>
      <c r="D22" s="12" t="n"/>
      <c r="E22" s="12" t="n"/>
      <c r="F22" s="12" t="n"/>
      <c r="G22" s="12" t="n"/>
      <c r="H22" s="12" t="n"/>
      <c r="I22" s="12" t="n"/>
      <c r="J22" s="12" t="n"/>
      <c r="K22" s="12" t="n"/>
      <c r="L22" s="12" t="n"/>
      <c r="M22" s="12" t="n"/>
      <c r="N22" s="13" t="n"/>
    </row>
    <row r="23">
      <c r="A23" s="14" t="n"/>
      <c r="B23" s="15" t="n"/>
      <c r="C23" s="15" t="n"/>
      <c r="D23" s="15" t="n"/>
      <c r="E23" s="15" t="n"/>
      <c r="F23" s="15" t="n"/>
      <c r="G23" s="15" t="n"/>
      <c r="H23" s="15" t="n"/>
      <c r="I23" s="15" t="n"/>
      <c r="J23" s="15" t="n"/>
      <c r="K23" s="15" t="n"/>
      <c r="L23" s="15" t="n"/>
      <c r="M23" s="15" t="n"/>
      <c r="N23" s="16" t="n"/>
    </row>
    <row r="25">
      <c r="A25" s="10" t="inlineStr">
        <is>
          <t>Anticipo como % de cada venta</t>
        </is>
      </c>
      <c r="B25" s="17" t="n">
        <v>0.2</v>
      </c>
    </row>
  </sheetData>
  <mergeCells count="1">
    <mergeCell ref="A22:N23"/>
  </mergeCells>
  <conditionalFormatting sqref="B17:M17">
    <cfRule type="cellIs" priority="1" operator="lessThan" dxfId="0">
      <formula>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Simón Levy</dc:creator>
  <dc:title xmlns:dc="http://purl.org/dc/elements/1.1/">Flujo de caja a 12 meses</dc:title>
  <dcterms:created xmlns:dcterms="http://purl.org/dc/terms/" xmlns:xsi="http://www.w3.org/2001/XMLSchema-instance" xsi:type="dcterms:W3CDTF">2026-10-16T10:38:45Z</dcterms:created>
  <dcterms:modified xmlns:dcterms="http://purl.org/dc/terms/" xmlns:xsi="http://www.w3.org/2001/XMLSchema-instance" xsi:type="dcterms:W3CDTF">2026-10-16T10:39:02Z</dcterms:modified>
  <cp:lastModifiedBy>Simón Levy</cp:lastModifiedBy>
</cp:coreProperties>
</file>